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7. Scenario Model" sheetId="1" state="visible" r:id="rId1"/>
  </sheets>
  <definedNames>
    <definedName name="_xlnm.Print_Area" localSheetId="0">'7. Scenario Model'!$A$1:$F$47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#,##0.0"/>
    <numFmt numFmtId="167" formatCode="0.0%"/>
    <numFmt numFmtId="168" formatCode="$#,##0.00"/>
    <numFmt numFmtId="169" formatCode="$#,##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B5E20"/>
      <sz val="16"/>
    </font>
    <font>
      <name val="Arial"/>
      <charset val="1"/>
      <family val="0"/>
      <i val="1"/>
      <color rgb="FF555555"/>
      <sz val="10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1B5E20"/>
      <sz val="12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57F17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b val="1"/>
      <color rgb="FFF57F17"/>
      <sz val="12"/>
    </font>
    <font>
      <name val="Arial"/>
      <charset val="1"/>
      <family val="0"/>
      <b val="1"/>
      <color rgb="FFF57F17"/>
      <sz val="11"/>
    </font>
    <font>
      <name val="Arial"/>
      <b val="1"/>
      <color rgb="FF1B5E20"/>
      <sz val="14"/>
    </font>
    <font>
      <name val="Arial"/>
      <color rgb="FF555555"/>
      <sz val="10"/>
    </font>
    <font>
      <name val="Arial"/>
      <color rgb="FF0000FF"/>
      <sz val="9"/>
    </font>
    <font>
      <name val="Arial"/>
      <b val="1"/>
      <color rgb="FF1B5E20"/>
      <sz val="11"/>
    </font>
    <font>
      <name val="Arial"/>
      <b val="1"/>
      <color rgb="FFFFFFFF"/>
      <sz val="10"/>
    </font>
    <font>
      <name val="Arial"/>
      <b val="1"/>
      <color rgb="FF000000"/>
      <sz val="10"/>
    </font>
    <font>
      <name val="Arial"/>
      <color rgb="FF0000FF"/>
      <sz val="10"/>
    </font>
    <font>
      <name val="Arial"/>
      <i val="1"/>
      <color rgb="FF555555"/>
      <sz val="9"/>
    </font>
    <font>
      <name val="Arial"/>
      <color rgb="FF000000"/>
      <sz val="10"/>
    </font>
    <font>
      <name val="Arial"/>
      <b val="1"/>
      <color rgb="FF1B5E20"/>
      <sz val="10"/>
    </font>
  </fonts>
  <fills count="9">
    <fill>
      <patternFill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5" borderId="0" applyAlignment="1" pivotButton="0" quotePrefix="0" xfId="0">
      <alignment horizontal="center" vertical="center" wrapText="1"/>
    </xf>
    <xf numFmtId="0" fontId="22" fillId="0" borderId="0" pivotButton="0" quotePrefix="0" xfId="0"/>
    <xf numFmtId="0" fontId="23" fillId="6" borderId="0" pivotButton="0" quotePrefix="0" xfId="0"/>
    <xf numFmtId="0" fontId="24" fillId="0" borderId="0" pivotButton="0" quotePrefix="0" xfId="0"/>
    <xf numFmtId="168" fontId="23" fillId="6" borderId="0" pivotButton="0" quotePrefix="0" xfId="0"/>
    <xf numFmtId="167" fontId="23" fillId="6" borderId="0" pivotButton="0" quotePrefix="0" xfId="0"/>
    <xf numFmtId="0" fontId="0" fillId="5" borderId="0" pivotButton="0" quotePrefix="0" xfId="0"/>
    <xf numFmtId="0" fontId="25" fillId="0" borderId="0" pivotButton="0" quotePrefix="0" xfId="0"/>
    <xf numFmtId="169" fontId="25" fillId="0" borderId="0" pivotButton="0" quotePrefix="0" xfId="0"/>
    <xf numFmtId="169" fontId="22" fillId="0" borderId="0" pivotButton="0" quotePrefix="0" xfId="0"/>
    <xf numFmtId="168" fontId="25" fillId="0" borderId="0" pivotButton="0" quotePrefix="0" xfId="0"/>
    <xf numFmtId="167" fontId="25" fillId="0" borderId="0" pivotButton="0" quotePrefix="0" xfId="0"/>
    <xf numFmtId="169" fontId="22" fillId="7" borderId="0" pivotButton="0" quotePrefix="0" xfId="0"/>
    <xf numFmtId="0" fontId="26" fillId="0" borderId="0" pivotButton="0" quotePrefix="0" xfId="0"/>
    <xf numFmtId="0" fontId="21" fillId="5" borderId="0" applyAlignment="1" pivotButton="0" quotePrefix="0" xfId="0">
      <alignment horizontal="left" vertical="center" wrapText="1"/>
    </xf>
    <xf numFmtId="0" fontId="22" fillId="8" borderId="0" pivotButton="0" quotePrefix="0" xfId="0"/>
    <xf numFmtId="0" fontId="2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7"/>
  <sheetViews>
    <sheetView showGridLines="0" workbookViewId="0">
      <selection activeCell="A1" sqref="A1"/>
    </sheetView>
  </sheetViews>
  <sheetFormatPr baseColWidth="8" defaultRowHeight="15"/>
  <cols>
    <col width="34" customWidth="1" style="33" min="1" max="1"/>
    <col width="16" customWidth="1" style="33" min="2" max="2"/>
    <col width="16" customWidth="1" style="33" min="3" max="3"/>
    <col width="16" customWidth="1" style="33" min="4" max="4"/>
    <col width="16" customWidth="1" style="33" min="5" max="5"/>
    <col width="16" customWidth="1" style="33" min="6" max="6"/>
  </cols>
  <sheetData>
    <row r="1">
      <c r="A1" s="66" t="inlineStr">
        <is>
          <t>Scenario Model</t>
        </is>
      </c>
    </row>
    <row r="2">
      <c r="A2" s="67" t="inlineStr">
        <is>
          <t>Level 4 — Test the waste &amp; margin impact of a change before you commit</t>
        </is>
      </c>
    </row>
    <row r="3">
      <c r="A3" s="68" t="inlineStr">
        <is>
          <t>Blue cells = enter your data.  Black cells = calculated.  Compare each scenario against the baseline.</t>
        </is>
      </c>
    </row>
    <row r="5">
      <c r="A5" s="69" t="inlineStr">
        <is>
          <t>Step 1 — Baseline (your current position)</t>
        </is>
      </c>
    </row>
    <row r="6">
      <c r="A6" s="70" t="inlineStr">
        <is>
          <t>Item</t>
        </is>
      </c>
      <c r="B6" s="70" t="inlineStr">
        <is>
          <t>Value</t>
        </is>
      </c>
      <c r="C6" s="70" t="inlineStr">
        <is>
          <t>Unit / note</t>
        </is>
      </c>
    </row>
    <row r="7">
      <c r="A7" s="71" t="inlineStr">
        <is>
          <t>Units sold per week</t>
        </is>
      </c>
      <c r="B7" s="72" t="n">
        <v>1000</v>
      </c>
      <c r="C7" s="73" t="inlineStr">
        <is>
          <t>units</t>
        </is>
      </c>
    </row>
    <row r="8">
      <c r="A8" s="71" t="inlineStr">
        <is>
          <t>Margin per unit sold ($)</t>
        </is>
      </c>
      <c r="B8" s="74" t="n">
        <v>2</v>
      </c>
      <c r="C8" s="73" t="inlineStr">
        <is>
          <t>$ contribution margin per unit</t>
        </is>
      </c>
    </row>
    <row r="9">
      <c r="A9" s="71" t="inlineStr">
        <is>
          <t>Waste rate (% of production)</t>
        </is>
      </c>
      <c r="B9" s="75" t="n">
        <v>0.04</v>
      </c>
      <c r="C9" s="73" t="inlineStr">
        <is>
          <t>% — format as %</t>
        </is>
      </c>
    </row>
    <row r="10">
      <c r="A10" s="71" t="inlineStr">
        <is>
          <t>Cost of each wasted unit ($)</t>
        </is>
      </c>
      <c r="B10" s="74" t="n">
        <v>3.5</v>
      </c>
      <c r="C10" s="73" t="inlineStr">
        <is>
          <t>$ — true cost incl. labour/energy</t>
        </is>
      </c>
    </row>
    <row r="11">
      <c r="A11" s="71" t="inlineStr">
        <is>
          <t>Operating weeks per year</t>
        </is>
      </c>
      <c r="B11" s="72" t="n">
        <v>50</v>
      </c>
      <c r="C11" s="73" t="inlineStr">
        <is>
          <t>weeks</t>
        </is>
      </c>
    </row>
    <row r="13">
      <c r="A13" s="69" t="inlineStr">
        <is>
          <t>Baseline outcome (calculated)</t>
        </is>
      </c>
    </row>
    <row r="14">
      <c r="A14" s="70" t="inlineStr">
        <is>
          <t>Metric</t>
        </is>
      </c>
      <c r="B14" s="70" t="inlineStr">
        <is>
          <t>Per week</t>
        </is>
      </c>
      <c r="C14" s="70" t="inlineStr">
        <is>
          <t>Per year</t>
        </is>
      </c>
      <c r="E14" s="76" t="n"/>
      <c r="F14" s="76" t="n"/>
    </row>
    <row r="15">
      <c r="A15" s="71" t="inlineStr">
        <is>
          <t>Units produced</t>
        </is>
      </c>
      <c r="B15" s="77">
        <f>B7/(1-B9)</f>
        <v/>
      </c>
      <c r="C15" s="77">
        <f>B15*B11</f>
        <v/>
      </c>
    </row>
    <row r="16">
      <c r="A16" s="71" t="inlineStr">
        <is>
          <t>Units wasted</t>
        </is>
      </c>
      <c r="B16" s="77">
        <f>B15*B9</f>
        <v/>
      </c>
      <c r="C16" s="77">
        <f>B16*B11</f>
        <v/>
      </c>
    </row>
    <row r="17">
      <c r="A17" s="71" t="inlineStr">
        <is>
          <t>Waste cost ($)</t>
        </is>
      </c>
      <c r="B17" s="78">
        <f>B16*B10</f>
        <v/>
      </c>
      <c r="C17" s="78">
        <f>B17*B11</f>
        <v/>
      </c>
    </row>
    <row r="18">
      <c r="A18" s="71" t="inlineStr">
        <is>
          <t>Gross margin ($)</t>
        </is>
      </c>
      <c r="B18" s="78">
        <f>B7*B8</f>
        <v/>
      </c>
      <c r="C18" s="78">
        <f>B18*B11</f>
        <v/>
      </c>
    </row>
    <row r="19">
      <c r="A19" s="71" t="inlineStr">
        <is>
          <t>Net margin after waste ($)</t>
        </is>
      </c>
      <c r="B19" s="79">
        <f>B18-B17</f>
        <v/>
      </c>
      <c r="C19" s="79">
        <f>B19*B11</f>
        <v/>
      </c>
    </row>
    <row r="21">
      <c r="A21" s="69" t="inlineStr">
        <is>
          <t>Step 2 — Scenarios (change the blue cells to model each option)</t>
        </is>
      </c>
    </row>
    <row r="22">
      <c r="A22" s="70" t="inlineStr">
        <is>
          <t>Variable</t>
        </is>
      </c>
      <c r="B22" s="70" t="inlineStr">
        <is>
          <t>Baseline</t>
        </is>
      </c>
      <c r="C22" s="70" t="inlineStr">
        <is>
          <t>Scenario A</t>
        </is>
      </c>
      <c r="D22" s="70" t="inlineStr">
        <is>
          <t>Scenario B</t>
        </is>
      </c>
      <c r="E22" s="70" t="inlineStr">
        <is>
          <t>Scenario C</t>
        </is>
      </c>
    </row>
    <row r="23">
      <c r="A23" s="71" t="inlineStr">
        <is>
          <t>Units sold per week</t>
        </is>
      </c>
      <c r="B23" s="77">
        <f>B7</f>
        <v/>
      </c>
      <c r="C23" s="72" t="n">
        <v>1800</v>
      </c>
      <c r="D23" s="72" t="n">
        <v>1300</v>
      </c>
      <c r="E23" s="72" t="n">
        <v>1000</v>
      </c>
    </row>
    <row r="24">
      <c r="A24" s="71" t="inlineStr">
        <is>
          <t>Margin per unit sold ($)</t>
        </is>
      </c>
      <c r="B24" s="80">
        <f>B8</f>
        <v/>
      </c>
      <c r="C24" s="74" t="n">
        <v>1.2</v>
      </c>
      <c r="D24" s="74" t="n">
        <v>1.7</v>
      </c>
      <c r="E24" s="74" t="n">
        <v>2</v>
      </c>
    </row>
    <row r="25">
      <c r="A25" s="71" t="inlineStr">
        <is>
          <t>Waste rate (%)</t>
        </is>
      </c>
      <c r="B25" s="81">
        <f>B9</f>
        <v/>
      </c>
      <c r="C25" s="75" t="n">
        <v>0.12</v>
      </c>
      <c r="D25" s="75" t="n">
        <v>0.05</v>
      </c>
      <c r="E25" s="75" t="n">
        <v>0.03</v>
      </c>
    </row>
    <row r="26">
      <c r="A26" s="71" t="inlineStr">
        <is>
          <t>Cost per wasted unit ($)</t>
        </is>
      </c>
      <c r="B26" s="80">
        <f>B10</f>
        <v/>
      </c>
      <c r="C26" s="74" t="n">
        <v>3.5</v>
      </c>
      <c r="D26" s="74" t="n">
        <v>3.5</v>
      </c>
      <c r="E26" s="74" t="n">
        <v>3.5</v>
      </c>
    </row>
    <row r="28">
      <c r="A28" s="69" t="inlineStr">
        <is>
          <t>Step 3 — Outcome by scenario (annual)</t>
        </is>
      </c>
    </row>
    <row r="29">
      <c r="A29" s="70" t="inlineStr">
        <is>
          <t>Metric</t>
        </is>
      </c>
      <c r="B29" s="70" t="inlineStr">
        <is>
          <t>Baseline</t>
        </is>
      </c>
      <c r="C29" s="70" t="inlineStr">
        <is>
          <t>Scenario A</t>
        </is>
      </c>
      <c r="D29" s="70" t="inlineStr">
        <is>
          <t>Scenario B</t>
        </is>
      </c>
      <c r="E29" s="70" t="inlineStr">
        <is>
          <t>Scenario C</t>
        </is>
      </c>
    </row>
    <row r="30">
      <c r="A30" s="71" t="inlineStr">
        <is>
          <t>Units produced / yr</t>
        </is>
      </c>
      <c r="B30" s="77">
        <f>B23/(1-B25)*B11</f>
        <v/>
      </c>
      <c r="C30" s="77">
        <f>C23/(1-C25)*B11</f>
        <v/>
      </c>
      <c r="D30" s="77">
        <f>D23/(1-D25)*B11</f>
        <v/>
      </c>
      <c r="E30" s="77">
        <f>E23/(1-E25)*B11</f>
        <v/>
      </c>
    </row>
    <row r="31">
      <c r="A31" s="71" t="inlineStr">
        <is>
          <t>Units wasted / yr</t>
        </is>
      </c>
      <c r="B31" s="77">
        <f>B30*B25</f>
        <v/>
      </c>
      <c r="C31" s="77">
        <f>C30*C25</f>
        <v/>
      </c>
      <c r="D31" s="77">
        <f>D30*D25</f>
        <v/>
      </c>
      <c r="E31" s="77">
        <f>E30*E25</f>
        <v/>
      </c>
    </row>
    <row r="32">
      <c r="A32" s="71" t="inlineStr">
        <is>
          <t>Waste cost / yr</t>
        </is>
      </c>
      <c r="B32" s="78">
        <f>B31*B26</f>
        <v/>
      </c>
      <c r="C32" s="78">
        <f>C31*C26</f>
        <v/>
      </c>
      <c r="D32" s="78">
        <f>D31*D26</f>
        <v/>
      </c>
      <c r="E32" s="78">
        <f>E31*E26</f>
        <v/>
      </c>
    </row>
    <row r="33">
      <c r="A33" s="71" t="inlineStr">
        <is>
          <t>Gross margin / yr</t>
        </is>
      </c>
      <c r="B33" s="78">
        <f>B23*B24*B11</f>
        <v/>
      </c>
      <c r="C33" s="78">
        <f>C23*C24*B11</f>
        <v/>
      </c>
      <c r="D33" s="78">
        <f>D23*D24*B11</f>
        <v/>
      </c>
      <c r="E33" s="78">
        <f>E23*E24*B11</f>
        <v/>
      </c>
    </row>
    <row r="34">
      <c r="A34" s="71" t="inlineStr">
        <is>
          <t>Net margin after waste / yr</t>
        </is>
      </c>
      <c r="B34" s="82">
        <f>B33-B32</f>
        <v/>
      </c>
      <c r="C34" s="82">
        <f>C33-C32</f>
        <v/>
      </c>
      <c r="D34" s="82">
        <f>D33-D32</f>
        <v/>
      </c>
      <c r="E34" s="82">
        <f>E33-E32</f>
        <v/>
      </c>
    </row>
    <row r="35">
      <c r="A35" s="71" t="inlineStr">
        <is>
          <t>Change vs baseline</t>
        </is>
      </c>
      <c r="B35" s="79">
        <f>B34-$B$34</f>
        <v/>
      </c>
      <c r="C35" s="79">
        <f>C34-$B$34</f>
        <v/>
      </c>
      <c r="D35" s="79">
        <f>D34-$B$34</f>
        <v/>
      </c>
      <c r="E35" s="79">
        <f>E34-$B$34</f>
        <v/>
      </c>
    </row>
    <row r="37">
      <c r="A37" s="69" t="inlineStr">
        <is>
          <t>Step 4 — Read the result</t>
        </is>
      </c>
    </row>
    <row r="38">
      <c r="A38" s="83">
        <f>IF(MAX(C34:E34)&gt;B34,"Best modelled option: "&amp;INDEX({"Scenario A";"Scenario B";"Scenario C"},MATCH(MAX(C34:E34),C34:E34,0))&amp;"  (highest net margin after waste)","Baseline is still best — no scenario beats doing nothing")</f>
        <v/>
      </c>
    </row>
    <row r="39">
      <c r="A39" s="73" t="inlineStr">
        <is>
          <t>Note: highest net margin isn't automatically the right call — weigh the risk and how confident you are in each scenario's assumptions before deciding.</t>
        </is>
      </c>
    </row>
    <row r="41">
      <c r="A41" s="69" t="inlineStr">
        <is>
          <t>Worked example built in above</t>
        </is>
      </c>
    </row>
    <row r="42">
      <c r="A42" s="73" t="inlineStr">
        <is>
          <t>The figures loaded above are a worked example: a fresh salad-kit line considering a promotion.</t>
        </is>
      </c>
    </row>
    <row r="43">
      <c r="A43" s="73" t="inlineStr">
        <is>
          <t>• Scenario A — run a big BOGOF promo: volume jumps to 1,800/wk but margin/unit halves and waste leaps to 12% (over-production risk).</t>
        </is>
      </c>
    </row>
    <row r="44">
      <c r="A44" s="73" t="inlineStr">
        <is>
          <t>• Scenario B — smaller markdown instead: volume rises modestly to 1,300/wk, margin holds, waste barely moves.</t>
        </is>
      </c>
    </row>
    <row r="45">
      <c r="A45" s="73" t="inlineStr">
        <is>
          <t>• Scenario C — do nothing differently but tighten production: waste falls to 3%.</t>
        </is>
      </c>
    </row>
    <row r="46">
      <c r="A46" s="73" t="inlineStr">
        <is>
          <t>Watch how Scenario A can post the biggest gross margin yet a worse NET result once waste is counted — the whole point of modelling first.</t>
        </is>
      </c>
    </row>
    <row r="47">
      <c r="A47" s="73" t="inlineStr">
        <is>
          <t>Replace the blue cells with your own product and options to model your real decision.</t>
        </is>
      </c>
    </row>
  </sheetData>
  <mergeCells count="20">
    <mergeCell ref="A46:F46"/>
    <mergeCell ref="C8:F8"/>
    <mergeCell ref="C15:D15"/>
    <mergeCell ref="C7:F7"/>
    <mergeCell ref="C14:D14"/>
    <mergeCell ref="A47:F47"/>
    <mergeCell ref="A42:F42"/>
    <mergeCell ref="C16:D16"/>
    <mergeCell ref="C6:F6"/>
    <mergeCell ref="A43:F43"/>
    <mergeCell ref="A38:F38"/>
    <mergeCell ref="A44:F44"/>
    <mergeCell ref="C10:F10"/>
    <mergeCell ref="C17:D17"/>
    <mergeCell ref="A39:F39"/>
    <mergeCell ref="C9:F9"/>
    <mergeCell ref="A45:F45"/>
    <mergeCell ref="C19:D19"/>
    <mergeCell ref="C11:F11"/>
    <mergeCell ref="C18:D18"/>
  </mergeCells>
  <pageMargins left="0.75" right="0.75" top="1" bottom="1" header="0.5" footer="0.5"/>
  <pageSetup orientation="portrait" fitToHeight="0" fitToWidth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Props1.xml><?xml version="1.0" encoding="utf-8"?>
<ds:datastoreItem xmlns:ds="http://schemas.openxmlformats.org/officeDocument/2006/customXml" ds:itemID="{4949365A-00D3-4FC4-8545-CA51C1C98AAE}"/>
</file>

<file path=customXml/itemProps2.xml><?xml version="1.0" encoding="utf-8"?>
<ds:datastoreItem xmlns:ds="http://schemas.openxmlformats.org/officeDocument/2006/customXml" ds:itemID="{D241ACE6-30A9-4673-B161-912BC88B15DC}"/>
</file>

<file path=customXml/itemProps3.xml><?xml version="1.0" encoding="utf-8"?>
<ds:datastoreItem xmlns:ds="http://schemas.openxmlformats.org/officeDocument/2006/customXml" ds:itemID="{01C2476B-676B-4530-9138-BF279C7CE99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2026-06-30T07:21:03Z</dcterms:created>
  <dcterms:modified xsi:type="dcterms:W3CDTF">2026-07-10T00:49:18Z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</Properties>
</file>